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Property Files\58 Lincoln Ave\Sale Documents.Jan.26\"/>
    </mc:Choice>
  </mc:AlternateContent>
  <xr:revisionPtr revIDLastSave="0" documentId="13_ncr:1_{3FA87CFD-B99F-4E2D-8D04-BC68EAB4E5F9}" xr6:coauthVersionLast="47" xr6:coauthVersionMax="47" xr10:uidLastSave="{00000000-0000-0000-0000-000000000000}"/>
  <bookViews>
    <workbookView xWindow="44880" yWindow="6930" windowWidth="29040" windowHeight="15720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I27" i="1"/>
  <c r="C26" i="1"/>
  <c r="D26" i="1"/>
  <c r="E26" i="1"/>
  <c r="F26" i="1"/>
  <c r="G26" i="1"/>
  <c r="H26" i="1"/>
  <c r="I26" i="1"/>
  <c r="C12" i="1"/>
  <c r="D12" i="1"/>
  <c r="E12" i="1"/>
  <c r="F12" i="1"/>
  <c r="G12" i="1"/>
  <c r="B12" i="1"/>
  <c r="I10" i="1"/>
  <c r="H18" i="1"/>
  <c r="I18" i="1" s="1"/>
  <c r="C20" i="1"/>
  <c r="D20" i="1"/>
  <c r="E20" i="1"/>
  <c r="F20" i="1"/>
  <c r="G20" i="1"/>
  <c r="B20" i="1"/>
  <c r="H15" i="1"/>
  <c r="I15" i="1" s="1"/>
  <c r="H7" i="1"/>
  <c r="I7" i="1" s="1"/>
  <c r="H9" i="1"/>
  <c r="H10" i="1"/>
  <c r="H11" i="1"/>
  <c r="H14" i="1"/>
  <c r="I14" i="1" s="1"/>
  <c r="H16" i="1"/>
  <c r="I16" i="1" s="1"/>
  <c r="H17" i="1"/>
  <c r="I17" i="1" s="1"/>
  <c r="H19" i="1"/>
  <c r="I19" i="1" s="1"/>
  <c r="H21" i="1"/>
  <c r="I21" i="1" s="1"/>
  <c r="H22" i="1"/>
  <c r="I22" i="1" s="1"/>
  <c r="H23" i="1"/>
  <c r="I23" i="1" s="1"/>
  <c r="H24" i="1"/>
  <c r="I24" i="1" s="1"/>
  <c r="H25" i="1"/>
  <c r="I25" i="1" s="1"/>
  <c r="H6" i="1"/>
  <c r="I6" i="1" s="1"/>
  <c r="I12" i="1" l="1"/>
  <c r="H12" i="1"/>
  <c r="G27" i="1"/>
  <c r="F27" i="1"/>
  <c r="D27" i="1"/>
  <c r="E27" i="1"/>
  <c r="C27" i="1"/>
  <c r="H20" i="1"/>
  <c r="I20" i="1" s="1"/>
  <c r="H27" i="1" l="1"/>
</calcChain>
</file>

<file path=xl/sharedStrings.xml><?xml version="1.0" encoding="utf-8"?>
<sst xmlns="http://schemas.openxmlformats.org/spreadsheetml/2006/main" count="35" uniqueCount="34">
  <si>
    <t>Income Statement - 12 Month</t>
  </si>
  <si>
    <t>Account Name</t>
  </si>
  <si>
    <t>Jul 2025</t>
  </si>
  <si>
    <t>Aug 2025</t>
  </si>
  <si>
    <t>Sep 2025</t>
  </si>
  <si>
    <t>Oct 2025</t>
  </si>
  <si>
    <t>Nov 2025</t>
  </si>
  <si>
    <t>Dec 2025</t>
  </si>
  <si>
    <t>Operating Income &amp; Expense</t>
  </si>
  <si>
    <t xml:space="preserve">    Income</t>
  </si>
  <si>
    <t xml:space="preserve">        RENTS</t>
  </si>
  <si>
    <t xml:space="preserve">            Rent </t>
  </si>
  <si>
    <t xml:space="preserve">            Pet Rent</t>
  </si>
  <si>
    <t xml:space="preserve">        UTILITY INCOME</t>
  </si>
  <si>
    <t xml:space="preserve">            Water &amp; Sewer Charge</t>
  </si>
  <si>
    <t xml:space="preserve">            General Utilities Charge</t>
  </si>
  <si>
    <t xml:space="preserve">            Internet Service</t>
  </si>
  <si>
    <t xml:space="preserve">    Total Operating Income</t>
  </si>
  <si>
    <t xml:space="preserve">    Expense</t>
  </si>
  <si>
    <t xml:space="preserve">            Cleaning</t>
  </si>
  <si>
    <t xml:space="preserve">            Property Insurance</t>
  </si>
  <si>
    <t xml:space="preserve">            Management Fees</t>
  </si>
  <si>
    <t xml:space="preserve">            Property Tax</t>
  </si>
  <si>
    <t xml:space="preserve">            School Tax</t>
  </si>
  <si>
    <t xml:space="preserve">            Electric &amp; Gas</t>
  </si>
  <si>
    <t xml:space="preserve">            Water &amp; Sewer</t>
  </si>
  <si>
    <t xml:space="preserve">    Total Operating Expense</t>
  </si>
  <si>
    <t xml:space="preserve">    NOI - Net Operating Income</t>
  </si>
  <si>
    <t xml:space="preserve">            SUPPLIES</t>
  </si>
  <si>
    <t>Total (T6)</t>
  </si>
  <si>
    <t>ProForma)</t>
  </si>
  <si>
    <t xml:space="preserve">            Maintenance</t>
  </si>
  <si>
    <t xml:space="preserve">            Pest Control </t>
  </si>
  <si>
    <t xml:space="preserve">            Lawn &amp; Snow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</si>
</sst>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[Red]\-#,##0.00"/>
    <numFmt numFmtId="165" formatCode="_(&quot;$&quot;* #,##0_);_(&quot;$&quot;* \(#,##0\);_(&quot;$&quot;* &quot;-&quot;??_);_(@_)"/>
  </numFmts>
  <fonts count="9" x14ac:knownFonts="1">
    <font>
      <sz val="11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sz val="11"/>
      <name val="Arial"/>
      <family val="1"/>
    </font>
    <font>
      <b/>
      <sz val="11"/>
      <name val="Arial"/>
      <family val="2"/>
    </font>
    <font>
      <b/>
      <sz val="11"/>
      <color rgb="FF303030"/>
      <name val="Arial"/>
      <family val="2"/>
    </font>
    <font>
      <sz val="11"/>
      <name val="Arial"/>
      <family val="2"/>
    </font>
    <font>
      <b/>
      <sz val="10"/>
      <color rgb="FF30303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F3F9"/>
        <bgColor rgb="FFECF3F9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30303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64" fontId="3" fillId="0" borderId="0" xfId="0" applyNumberFormat="1" applyFont="1"/>
    <xf numFmtId="164" fontId="6" fillId="0" borderId="0" xfId="0" applyNumberFormat="1" applyFont="1"/>
    <xf numFmtId="165" fontId="6" fillId="0" borderId="0" xfId="1" applyNumberFormat="1" applyFont="1"/>
    <xf numFmtId="165" fontId="6" fillId="0" borderId="0" xfId="1" applyNumberFormat="1" applyFont="1" applyBorder="1"/>
    <xf numFmtId="165" fontId="6" fillId="0" borderId="3" xfId="1" applyNumberFormat="1" applyFont="1" applyBorder="1"/>
    <xf numFmtId="165" fontId="6" fillId="0" borderId="2" xfId="1" applyNumberFormat="1" applyFont="1" applyBorder="1"/>
    <xf numFmtId="0" fontId="2" fillId="2" borderId="1" xfId="0" applyFont="1" applyFill="1" applyBorder="1" applyAlignment="1">
      <alignment horizontal="left"/>
    </xf>
    <xf numFmtId="0" fontId="8" fillId="0" borderId="0" xfId="0" applyFont="1"/>
    <xf numFmtId="0" fontId="2" fillId="3" borderId="0" xfId="0" applyFont="1" applyFill="1"/>
    <xf numFmtId="0" fontId="2" fillId="4" borderId="0" xfId="0" applyFont="1" applyFill="1" applyAlignment="1">
      <alignment horizontal="left"/>
    </xf>
    <xf numFmtId="0" fontId="7" fillId="5" borderId="0" xfId="0" applyFont="1" applyFill="1"/>
    <xf numFmtId="165" fontId="7" fillId="5" borderId="0" xfId="1" applyNumberFormat="1" applyFont="1" applyFill="1"/>
    <xf numFmtId="165" fontId="5" fillId="5" borderId="0" xfId="1" applyNumberFormat="1" applyFont="1" applyFill="1" applyBorder="1"/>
    <xf numFmtId="165" fontId="6" fillId="5" borderId="0" xfId="1" applyNumberFormat="1" applyFont="1" applyFill="1" applyBorder="1"/>
    <xf numFmtId="165" fontId="5" fillId="5" borderId="3" xfId="1" applyNumberFormat="1" applyFont="1" applyFill="1" applyBorder="1"/>
    <xf numFmtId="165" fontId="6" fillId="5" borderId="2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showWhiteSpace="0" workbookViewId="0">
      <selection activeCell="K15" sqref="K15"/>
    </sheetView>
  </sheetViews>
  <sheetFormatPr defaultRowHeight="13.5" x14ac:dyDescent="0.35"/>
  <cols>
    <col min="1" max="1" width="32.0625" customWidth="1"/>
    <col min="2" max="2" width="8.9375" bestFit="1" customWidth="1"/>
    <col min="3" max="3" width="9.9375" bestFit="1" customWidth="1"/>
    <col min="4" max="4" width="9.8125" bestFit="1" customWidth="1"/>
    <col min="5" max="5" width="9.3125" bestFit="1" customWidth="1"/>
    <col min="6" max="6" width="9.9375" bestFit="1" customWidth="1"/>
    <col min="7" max="7" width="9.8125" bestFit="1" customWidth="1"/>
    <col min="8" max="8" width="10" bestFit="1" customWidth="1"/>
    <col min="9" max="9" width="11.1875" bestFit="1" customWidth="1"/>
  </cols>
  <sheetData>
    <row r="1" spans="1:9" ht="15" x14ac:dyDescent="0.4">
      <c r="A1" s="10" t="s">
        <v>0</v>
      </c>
      <c r="B1" s="10"/>
      <c r="C1" s="10"/>
      <c r="D1" s="10"/>
      <c r="E1" s="10"/>
      <c r="F1" s="10"/>
      <c r="G1" s="10"/>
      <c r="H1" s="10"/>
    </row>
    <row r="2" spans="1:9" ht="15" x14ac:dyDescent="0.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29</v>
      </c>
      <c r="I2" s="11" t="s">
        <v>30</v>
      </c>
    </row>
    <row r="3" spans="1:9" ht="13.9" x14ac:dyDescent="0.4">
      <c r="A3" s="9" t="s">
        <v>8</v>
      </c>
      <c r="B3" s="3"/>
      <c r="C3" s="3"/>
      <c r="D3" s="3"/>
      <c r="E3" s="3"/>
      <c r="F3" s="3"/>
      <c r="G3" s="3"/>
      <c r="H3" s="3"/>
      <c r="I3" s="12"/>
    </row>
    <row r="4" spans="1:9" ht="13.9" x14ac:dyDescent="0.4">
      <c r="A4" s="9" t="s">
        <v>9</v>
      </c>
      <c r="B4" s="4"/>
      <c r="C4" s="4"/>
      <c r="D4" s="4"/>
      <c r="E4" s="4"/>
      <c r="F4" s="4"/>
      <c r="G4" s="4"/>
      <c r="H4" s="4"/>
      <c r="I4" s="13"/>
    </row>
    <row r="5" spans="1:9" ht="13.9" x14ac:dyDescent="0.4">
      <c r="A5" s="9" t="s">
        <v>10</v>
      </c>
      <c r="B5" s="4"/>
      <c r="C5" s="4"/>
      <c r="D5" s="4"/>
      <c r="E5" s="4"/>
      <c r="F5" s="4"/>
      <c r="G5" s="4"/>
      <c r="H5" s="4"/>
      <c r="I5" s="13"/>
    </row>
    <row r="6" spans="1:9" ht="13.9" x14ac:dyDescent="0.4">
      <c r="A6" s="9" t="s">
        <v>11</v>
      </c>
      <c r="B6" s="5">
        <v>9125</v>
      </c>
      <c r="C6" s="5">
        <v>9125</v>
      </c>
      <c r="D6" s="5">
        <v>9125</v>
      </c>
      <c r="E6" s="5">
        <v>9125</v>
      </c>
      <c r="F6" s="5">
        <v>9125</v>
      </c>
      <c r="G6" s="5">
        <v>9125</v>
      </c>
      <c r="H6" s="5">
        <f>SUM(B6:G6)</f>
        <v>54750</v>
      </c>
      <c r="I6" s="14">
        <f>H6*2</f>
        <v>109500</v>
      </c>
    </row>
    <row r="7" spans="1:9" ht="13.9" x14ac:dyDescent="0.4">
      <c r="A7" s="9" t="s">
        <v>12</v>
      </c>
      <c r="B7" s="5">
        <v>120</v>
      </c>
      <c r="C7" s="5">
        <v>120</v>
      </c>
      <c r="D7" s="5">
        <v>120</v>
      </c>
      <c r="E7" s="5">
        <v>120</v>
      </c>
      <c r="F7" s="5">
        <v>60</v>
      </c>
      <c r="G7" s="5">
        <v>60</v>
      </c>
      <c r="H7" s="5">
        <f t="shared" ref="H7:H25" si="0">SUM(B7:G7)</f>
        <v>600</v>
      </c>
      <c r="I7" s="14">
        <f t="shared" ref="I7:I25" si="1">H7*2</f>
        <v>1200</v>
      </c>
    </row>
    <row r="8" spans="1:9" ht="13.9" x14ac:dyDescent="0.4">
      <c r="A8" s="9" t="s">
        <v>13</v>
      </c>
      <c r="B8" s="5"/>
      <c r="C8" s="5"/>
      <c r="D8" s="5"/>
      <c r="E8" s="5"/>
      <c r="F8" s="5"/>
      <c r="G8" s="5"/>
      <c r="H8" s="5"/>
      <c r="I8" s="14"/>
    </row>
    <row r="9" spans="1:9" ht="13.9" x14ac:dyDescent="0.4">
      <c r="A9" s="9" t="s">
        <v>14</v>
      </c>
      <c r="B9" s="5">
        <v>50</v>
      </c>
      <c r="C9" s="5">
        <v>50</v>
      </c>
      <c r="D9" s="5">
        <v>50</v>
      </c>
      <c r="E9" s="5">
        <v>50</v>
      </c>
      <c r="F9" s="5">
        <v>50</v>
      </c>
      <c r="G9" s="5">
        <v>50</v>
      </c>
      <c r="H9" s="5">
        <f t="shared" si="0"/>
        <v>300</v>
      </c>
      <c r="I9" s="14">
        <v>0</v>
      </c>
    </row>
    <row r="10" spans="1:9" ht="13.9" x14ac:dyDescent="0.4">
      <c r="A10" s="9" t="s">
        <v>15</v>
      </c>
      <c r="B10" s="5">
        <v>375</v>
      </c>
      <c r="C10" s="5">
        <v>375</v>
      </c>
      <c r="D10" s="5">
        <v>375</v>
      </c>
      <c r="E10" s="5">
        <v>375</v>
      </c>
      <c r="F10" s="5">
        <v>375</v>
      </c>
      <c r="G10" s="5">
        <v>375</v>
      </c>
      <c r="H10" s="5">
        <f t="shared" si="0"/>
        <v>2250</v>
      </c>
      <c r="I10" s="14">
        <f>625*12</f>
        <v>7500</v>
      </c>
    </row>
    <row r="11" spans="1:9" ht="13.9" x14ac:dyDescent="0.4">
      <c r="A11" s="9" t="s">
        <v>16</v>
      </c>
      <c r="B11" s="6">
        <v>140</v>
      </c>
      <c r="C11" s="6">
        <v>140</v>
      </c>
      <c r="D11" s="6">
        <v>140</v>
      </c>
      <c r="E11" s="6">
        <v>140</v>
      </c>
      <c r="F11" s="6">
        <v>140</v>
      </c>
      <c r="G11" s="6">
        <v>140</v>
      </c>
      <c r="H11" s="6">
        <f t="shared" si="0"/>
        <v>840</v>
      </c>
      <c r="I11" s="16">
        <v>0</v>
      </c>
    </row>
    <row r="12" spans="1:9" ht="13.9" x14ac:dyDescent="0.4">
      <c r="A12" s="9" t="s">
        <v>17</v>
      </c>
      <c r="B12" s="5">
        <f>SUM(B6:B11)</f>
        <v>9810</v>
      </c>
      <c r="C12" s="5">
        <f t="shared" ref="C12:I12" si="2">SUM(C6:C11)</f>
        <v>9810</v>
      </c>
      <c r="D12" s="5">
        <f t="shared" si="2"/>
        <v>9810</v>
      </c>
      <c r="E12" s="5">
        <f t="shared" si="2"/>
        <v>9810</v>
      </c>
      <c r="F12" s="5">
        <f t="shared" si="2"/>
        <v>9750</v>
      </c>
      <c r="G12" s="5">
        <f t="shared" si="2"/>
        <v>9750</v>
      </c>
      <c r="H12" s="5">
        <f t="shared" si="2"/>
        <v>58740</v>
      </c>
      <c r="I12" s="15">
        <f t="shared" si="2"/>
        <v>118200</v>
      </c>
    </row>
    <row r="13" spans="1:9" ht="13.9" x14ac:dyDescent="0.4">
      <c r="A13" s="9" t="s">
        <v>18</v>
      </c>
      <c r="B13" s="5"/>
      <c r="C13" s="5"/>
      <c r="D13" s="5"/>
      <c r="E13" s="5"/>
      <c r="F13" s="5"/>
      <c r="G13" s="5"/>
      <c r="H13" s="5"/>
      <c r="I13" s="14"/>
    </row>
    <row r="14" spans="1:9" ht="13.9" x14ac:dyDescent="0.4">
      <c r="A14" s="9" t="s">
        <v>31</v>
      </c>
      <c r="B14" s="5">
        <v>299.2</v>
      </c>
      <c r="C14" s="5">
        <v>242</v>
      </c>
      <c r="D14" s="5">
        <v>18.7</v>
      </c>
      <c r="E14" s="5">
        <v>0</v>
      </c>
      <c r="F14" s="5">
        <v>0</v>
      </c>
      <c r="G14" s="5">
        <v>108.8</v>
      </c>
      <c r="H14" s="5">
        <f t="shared" si="0"/>
        <v>668.7</v>
      </c>
      <c r="I14" s="14">
        <f t="shared" si="1"/>
        <v>1337.4</v>
      </c>
    </row>
    <row r="15" spans="1:9" ht="13.9" x14ac:dyDescent="0.4">
      <c r="A15" s="9" t="s">
        <v>33</v>
      </c>
      <c r="B15" s="5">
        <v>342.4</v>
      </c>
      <c r="C15" s="5">
        <v>347.75</v>
      </c>
      <c r="D15" s="5">
        <v>278.2</v>
      </c>
      <c r="E15" s="5">
        <v>374.5</v>
      </c>
      <c r="F15" s="5">
        <v>369.15</v>
      </c>
      <c r="G15" s="5">
        <v>288.89999999999998</v>
      </c>
      <c r="H15" s="5">
        <f>SUM(B15:G15)</f>
        <v>2000.9</v>
      </c>
      <c r="I15" s="14">
        <f t="shared" si="1"/>
        <v>4001.8</v>
      </c>
    </row>
    <row r="16" spans="1:9" ht="13.9" x14ac:dyDescent="0.4">
      <c r="A16" s="9" t="s">
        <v>19</v>
      </c>
      <c r="B16" s="5">
        <v>0</v>
      </c>
      <c r="C16" s="5">
        <v>0</v>
      </c>
      <c r="D16" s="5">
        <v>50</v>
      </c>
      <c r="E16" s="5">
        <v>0</v>
      </c>
      <c r="F16" s="5">
        <v>0</v>
      </c>
      <c r="G16" s="5">
        <v>50</v>
      </c>
      <c r="H16" s="5">
        <f t="shared" si="0"/>
        <v>100</v>
      </c>
      <c r="I16" s="14">
        <f t="shared" si="1"/>
        <v>200</v>
      </c>
    </row>
    <row r="17" spans="1:9" ht="13.9" x14ac:dyDescent="0.4">
      <c r="A17" s="9" t="s">
        <v>32</v>
      </c>
      <c r="B17" s="5">
        <v>0</v>
      </c>
      <c r="C17" s="5">
        <v>69.55</v>
      </c>
      <c r="D17" s="5">
        <v>69.55</v>
      </c>
      <c r="E17" s="5">
        <v>69.55</v>
      </c>
      <c r="F17" s="5">
        <v>69.55</v>
      </c>
      <c r="G17" s="5">
        <v>69.55</v>
      </c>
      <c r="H17" s="5">
        <f t="shared" si="0"/>
        <v>347.75</v>
      </c>
      <c r="I17" s="14">
        <f t="shared" si="1"/>
        <v>695.5</v>
      </c>
    </row>
    <row r="18" spans="1:9" ht="13.9" x14ac:dyDescent="0.4">
      <c r="A18" s="9" t="s">
        <v>28</v>
      </c>
      <c r="B18" s="5">
        <v>70.84</v>
      </c>
      <c r="C18" s="5">
        <v>102.27</v>
      </c>
      <c r="D18" s="5">
        <v>0</v>
      </c>
      <c r="E18" s="5">
        <v>27.2</v>
      </c>
      <c r="F18" s="5">
        <v>0</v>
      </c>
      <c r="G18" s="5">
        <v>0</v>
      </c>
      <c r="H18" s="5">
        <f>SUM(B18:G18)</f>
        <v>200.31</v>
      </c>
      <c r="I18" s="14">
        <f>H18*2</f>
        <v>400.62</v>
      </c>
    </row>
    <row r="19" spans="1:9" ht="13.9" x14ac:dyDescent="0.4">
      <c r="A19" s="9" t="s">
        <v>20</v>
      </c>
      <c r="B19" s="5">
        <v>0</v>
      </c>
      <c r="C19" s="5">
        <v>0</v>
      </c>
      <c r="D19" s="5">
        <v>0</v>
      </c>
      <c r="E19" s="5">
        <v>4517.3500000000004</v>
      </c>
      <c r="F19" s="5">
        <v>0</v>
      </c>
      <c r="G19" s="5">
        <v>0</v>
      </c>
      <c r="H19" s="5">
        <f t="shared" si="0"/>
        <v>4517.3500000000004</v>
      </c>
      <c r="I19" s="14">
        <f>H19</f>
        <v>4517.3500000000004</v>
      </c>
    </row>
    <row r="20" spans="1:9" ht="13.9" x14ac:dyDescent="0.4">
      <c r="A20" s="9" t="s">
        <v>21</v>
      </c>
      <c r="B20" s="5">
        <f>828.5/2</f>
        <v>414.25</v>
      </c>
      <c r="C20" s="5">
        <f t="shared" ref="C20:G20" si="3">828.5/2</f>
        <v>414.25</v>
      </c>
      <c r="D20" s="5">
        <f t="shared" si="3"/>
        <v>414.25</v>
      </c>
      <c r="E20" s="5">
        <f t="shared" si="3"/>
        <v>414.25</v>
      </c>
      <c r="F20" s="5">
        <f t="shared" si="3"/>
        <v>414.25</v>
      </c>
      <c r="G20" s="5">
        <f t="shared" si="3"/>
        <v>414.25</v>
      </c>
      <c r="H20" s="5">
        <f t="shared" si="0"/>
        <v>2485.5</v>
      </c>
      <c r="I20" s="14">
        <f t="shared" si="1"/>
        <v>4971</v>
      </c>
    </row>
    <row r="21" spans="1:9" ht="13.9" x14ac:dyDescent="0.4">
      <c r="A21" s="9" t="s">
        <v>22</v>
      </c>
      <c r="B21" s="5">
        <v>0</v>
      </c>
      <c r="C21" s="5">
        <v>0</v>
      </c>
      <c r="D21" s="5">
        <v>853.89</v>
      </c>
      <c r="E21" s="5">
        <v>0</v>
      </c>
      <c r="F21" s="5">
        <v>0</v>
      </c>
      <c r="G21" s="5">
        <v>0</v>
      </c>
      <c r="H21" s="5">
        <f t="shared" si="0"/>
        <v>853.89</v>
      </c>
      <c r="I21" s="14">
        <f t="shared" si="1"/>
        <v>1707.78</v>
      </c>
    </row>
    <row r="22" spans="1:9" ht="13.9" x14ac:dyDescent="0.4">
      <c r="A22" s="9" t="s">
        <v>23</v>
      </c>
      <c r="B22" s="5">
        <v>0</v>
      </c>
      <c r="C22" s="5">
        <v>0</v>
      </c>
      <c r="D22" s="5">
        <v>0</v>
      </c>
      <c r="E22" s="5">
        <v>2816.23</v>
      </c>
      <c r="F22" s="5">
        <v>0</v>
      </c>
      <c r="G22" s="5">
        <v>0</v>
      </c>
      <c r="H22" s="5">
        <f t="shared" si="0"/>
        <v>2816.23</v>
      </c>
      <c r="I22" s="14">
        <f t="shared" si="1"/>
        <v>5632.46</v>
      </c>
    </row>
    <row r="23" spans="1:9" ht="13.9" x14ac:dyDescent="0.4">
      <c r="A23" s="9" t="s">
        <v>24</v>
      </c>
      <c r="B23" s="5">
        <v>24</v>
      </c>
      <c r="C23" s="5">
        <v>24</v>
      </c>
      <c r="D23" s="5">
        <v>111.4</v>
      </c>
      <c r="E23" s="5">
        <v>24</v>
      </c>
      <c r="F23" s="5">
        <v>30</v>
      </c>
      <c r="G23" s="5">
        <v>30</v>
      </c>
      <c r="H23" s="5">
        <f t="shared" si="0"/>
        <v>243.4</v>
      </c>
      <c r="I23" s="14">
        <f t="shared" si="1"/>
        <v>486.8</v>
      </c>
    </row>
    <row r="24" spans="1:9" ht="13.9" x14ac:dyDescent="0.4">
      <c r="A24" s="9" t="s">
        <v>25</v>
      </c>
      <c r="B24" s="5">
        <v>0</v>
      </c>
      <c r="C24" s="5">
        <v>132.99</v>
      </c>
      <c r="D24" s="5">
        <v>0</v>
      </c>
      <c r="E24" s="5">
        <v>198.19</v>
      </c>
      <c r="F24" s="5">
        <v>0</v>
      </c>
      <c r="G24" s="5">
        <v>0</v>
      </c>
      <c r="H24" s="5">
        <f t="shared" si="0"/>
        <v>331.18</v>
      </c>
      <c r="I24" s="14">
        <f t="shared" si="1"/>
        <v>662.36</v>
      </c>
    </row>
    <row r="25" spans="1:9" ht="13.9" x14ac:dyDescent="0.4">
      <c r="A25" s="9" t="s">
        <v>16</v>
      </c>
      <c r="B25" s="5">
        <v>168</v>
      </c>
      <c r="C25" s="5">
        <v>168</v>
      </c>
      <c r="D25" s="5">
        <v>168</v>
      </c>
      <c r="E25" s="5">
        <v>168</v>
      </c>
      <c r="F25" s="5">
        <v>168</v>
      </c>
      <c r="G25" s="5">
        <v>168</v>
      </c>
      <c r="H25" s="5">
        <f t="shared" si="0"/>
        <v>1008</v>
      </c>
      <c r="I25" s="14">
        <f t="shared" si="1"/>
        <v>2016</v>
      </c>
    </row>
    <row r="26" spans="1:9" ht="13.9" x14ac:dyDescent="0.4">
      <c r="A26" s="9" t="s">
        <v>26</v>
      </c>
      <c r="B26" s="7">
        <f>SUM(B14:B25)</f>
        <v>1318.69</v>
      </c>
      <c r="C26" s="7">
        <f t="shared" ref="C26:I26" si="4">SUM(C14:C25)</f>
        <v>1500.81</v>
      </c>
      <c r="D26" s="7">
        <f t="shared" si="4"/>
        <v>1963.9900000000002</v>
      </c>
      <c r="E26" s="7">
        <f t="shared" si="4"/>
        <v>8609.27</v>
      </c>
      <c r="F26" s="7">
        <f t="shared" si="4"/>
        <v>1050.95</v>
      </c>
      <c r="G26" s="7">
        <f t="shared" si="4"/>
        <v>1129.5</v>
      </c>
      <c r="H26" s="7">
        <f t="shared" si="4"/>
        <v>15573.21</v>
      </c>
      <c r="I26" s="17">
        <f t="shared" si="4"/>
        <v>26629.07</v>
      </c>
    </row>
    <row r="27" spans="1:9" ht="13.9" x14ac:dyDescent="0.4">
      <c r="A27" s="9" t="s">
        <v>27</v>
      </c>
      <c r="B27" s="7">
        <f>SUM(B14:B26)</f>
        <v>2637.38</v>
      </c>
      <c r="C27" s="5">
        <f>C12-C26</f>
        <v>8309.19</v>
      </c>
      <c r="D27" s="5">
        <f>D12-D26</f>
        <v>7846.01</v>
      </c>
      <c r="E27" s="5">
        <f>E12-E26</f>
        <v>1200.7299999999996</v>
      </c>
      <c r="F27" s="5">
        <f>F12-F26</f>
        <v>8699.0499999999993</v>
      </c>
      <c r="G27" s="5">
        <f>G12-G26</f>
        <v>8620.5</v>
      </c>
      <c r="H27" s="5">
        <f>H12-H26</f>
        <v>43166.79</v>
      </c>
      <c r="I27" s="14">
        <f>I12-I26</f>
        <v>91570.93</v>
      </c>
    </row>
    <row r="28" spans="1:9" ht="15" x14ac:dyDescent="0.4">
      <c r="A28" s="1"/>
      <c r="B28" s="2"/>
      <c r="C28" s="2"/>
      <c r="D28" s="2"/>
      <c r="E28" s="2"/>
      <c r="F28" s="2"/>
      <c r="G28" s="2"/>
      <c r="H28" s="2"/>
    </row>
  </sheetData>
  <mergeCells count="1">
    <mergeCell ref="A1:H1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Brian Green</cp:lastModifiedBy>
  <cp:revision>0</cp:revision>
  <cp:lastPrinted>2026-02-05T14:51:10Z</cp:lastPrinted>
  <dcterms:created xsi:type="dcterms:W3CDTF">2026-01-27T16:46:54Z</dcterms:created>
  <dcterms:modified xsi:type="dcterms:W3CDTF">2026-02-05T15:00:51Z</dcterms:modified>
</cp:coreProperties>
</file>